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Ml350\共有フォルダ\1_総務係\B1_総務_庶務\1_総務_庶務_諸務\2_各種調査\03_県財政担当\経営比較分析表の分析\R3経営比較分析表(公表)\"/>
    </mc:Choice>
  </mc:AlternateContent>
  <xr:revisionPtr revIDLastSave="0" documentId="13_ncr:1_{2D0D9657-81B3-4213-8BE3-F514B1E55286}" xr6:coauthVersionLast="36" xr6:coauthVersionMax="36" xr10:uidLastSave="{00000000-0000-0000-0000-000000000000}"/>
  <workbookProtection workbookAlgorithmName="SHA-512" workbookHashValue="KLnt3pAg1fdCAhuyxXCrFVnL0X2xhX6YrL+xLmCilZeOHdkCq0VXi78fMRzlU5mijG2hJHjERr+RcrfNBzlmEw==" workbookSaltValue="Hv8wEel4X13huXqXGG/RQ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E85" i="4"/>
  <c r="BB10" i="4"/>
  <c r="AL10" i="4"/>
  <c r="W10" i="4"/>
  <c r="I10" i="4"/>
  <c r="BB8" i="4"/>
  <c r="AT8" i="4"/>
  <c r="AD8" i="4"/>
  <c r="W8" i="4"/>
  <c r="P8" i="4"/>
  <c r="B8" i="4"/>
  <c r="B6" i="4"/>
</calcChain>
</file>

<file path=xl/sharedStrings.xml><?xml version="1.0" encoding="utf-8"?>
<sst xmlns="http://schemas.openxmlformats.org/spreadsheetml/2006/main" count="231" uniqueCount="114">
  <si>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</si>
  <si>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</si>
  <si>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</si>
  <si>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</si>
  <si>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</si>
  <si>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</si>
  <si>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</si>
  <si>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</si>
  <si>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</si>
  <si>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</si>
  <si>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</si>
  <si>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</si>
  <si>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</si>
  <si>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</si>
  <si>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</si>
  <si>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</si>
  <si>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</si>
  <si>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</si>
  <si>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</si>
  <si>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</si>
  <si>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</si>
  <si>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</si>
  <si>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</si>
  <si>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</si>
  <si>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</si>
  <si>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</si>
  <si>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</si>
  <si>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</si>
  <si>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</si>
  <si>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</si>
  <si>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</si>
  <si>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</si>
  <si>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</si>
  <si>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</si>
  <si>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</si>
  <si>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</si>
  <si>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</si>
  <si>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</si>
  <si>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</si>
  <si>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</si>
  <si>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</si>
  <si>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</si>
  <si>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</si>
  <si>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</si>
  <si>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</si>
  <si>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</si>
  <si>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</si>
  <si>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</si>
  <si>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</si>
  <si>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</si>
  <si>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</si>
  <si>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</si>
  <si>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</si>
  <si>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</si>
  <si>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</si>
  <si>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</si>
  <si>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</si>
  <si>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</si>
  <si>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</si>
  <si>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</si>
  <si>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</si>
  <si>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</si>
  <si>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</si>
  <si>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</si>
  <si>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</si>
  <si>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</si>
  <si>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</si>
  <si>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</si>
  <si>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</si>
  <si>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</si>
  <si>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</si>
  <si>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</si>
  <si>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</si>
  <si>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</si>
  <si>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</si>
  <si>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</si>
  <si>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</si>
  <si>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</si>
  <si>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</si>
  <si>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</si>
  <si>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</si>
  <si>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</si>
  <si>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</si>
  <si>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</si>
  <si>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</si>
  <si>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</si>
  <si>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</si>
  <si>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</si>
  <si>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</si>
  <si>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</si>
  <si>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</si>
  <si>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</si>
  <si>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</si>
  <si>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芳賀中部上水道企業団</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</si>
  <si>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</si>
  <si>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</si>
  <si>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</si>
  <si>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</si>
  <si>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</si>
  <si>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</si>
  <si>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</si>
  <si>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</si>
  <si>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</si>
  <si>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</si>
  <si>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</si>
  <si>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</si>
  <si>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</si>
  <si>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</si>
  <si>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</si>
  <si>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</si>
  <si>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</si>
  <si>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9"/>
        <rFont val="ＭＳ ゴシック"/>
        <family val="3"/>
        <charset val="128"/>
      </rPr>
      <t>①経常収支比率は、給水収益や他会計補助金等の収益（経常収益）が維持管理や支払利息等の費用（経常費用）をどの程度賄えているかを表す指標で、116.41％と前年度より向上し類似団体、全国平均を上回っています。</t>
    </r>
    <r>
      <rPr>
        <sz val="9"/>
        <color theme="8" tint="-0.249977111117893"/>
        <rFont val="ＭＳ ゴシック"/>
        <family val="3"/>
        <charset val="128"/>
      </rPr>
      <t xml:space="preserve">
</t>
    </r>
    <r>
      <rPr>
        <sz val="9"/>
        <rFont val="ＭＳ ゴシック"/>
        <family val="3"/>
        <charset val="128"/>
      </rPr>
      <t>　今年度は給水原価が供給単価を上回る逆ざやの状態が解消し、料金回収率においても、101.13％と100％を若干上回り、給水に係る費用を給水収益で賄えている状態です。
　有収水量の増加があまり見込めない状況から考えると、給水収益の大幅な回復は見込みがたい状況であることから、引き続き維持管理費等の経常費用の削減による経営改善が必要です。</t>
    </r>
    <r>
      <rPr>
        <sz val="9"/>
        <color theme="8" tint="-0.249977111117893"/>
        <rFont val="ＭＳ ゴシック"/>
        <family val="3"/>
        <charset val="128"/>
      </rPr>
      <t xml:space="preserve">
</t>
    </r>
    <r>
      <rPr>
        <sz val="9"/>
        <rFont val="ＭＳ ゴシック"/>
        <family val="3"/>
        <charset val="128"/>
      </rPr>
      <t>②流動比率については、短期的な債務に対する支払能力を表す指標で類似団体、全国平均共に下回っています。
　また、給水収益に対する企業債残高の割合を示す企業債残高対給水収益比率については、企業債残高の減少により改善傾向にあります。</t>
    </r>
    <r>
      <rPr>
        <sz val="9"/>
        <color theme="8" tint="-0.249977111117893"/>
        <rFont val="ＭＳ ゴシック"/>
        <family val="3"/>
        <charset val="128"/>
      </rPr>
      <t xml:space="preserve">
</t>
    </r>
    <r>
      <rPr>
        <sz val="9"/>
        <rFont val="ＭＳ ゴシック"/>
        <family val="3"/>
        <charset val="128"/>
      </rPr>
      <t>③施設利用率は、一日配水能力に対する一日平均配水量の割合で、高い数値であることが望まれ、91.88％と全国平均の60.69％を上回っており、施設の利用状況としては適正であると思われます。今年度、大きく上昇していますが、これは、人口減少に伴う計画配水量の縮小が主な要因になっています。
　有収率については、81.07％と前年度から0.5ポイント上昇していますが、依然として全国平均を大幅に下回っています。無収水量を減らすため、給水区域内での漏水調査の実施や、漏水多発管の布設替を行い、今後も有収率の改善に努めていきます。</t>
    </r>
    <rPh sb="104" eb="107">
      <t>コンネンド</t>
    </rPh>
    <rPh sb="128" eb="130">
      <t>カイショウ</t>
    </rPh>
    <rPh sb="158" eb="160">
      <t>ウワマワ</t>
    </rPh>
    <rPh sb="239" eb="240">
      <t>ヒ</t>
    </rPh>
    <rPh sb="241" eb="242">
      <t>ツヅ</t>
    </rPh>
    <rPh sb="480" eb="483">
      <t>コンネンド</t>
    </rPh>
    <rPh sb="484" eb="485">
      <t>オオ</t>
    </rPh>
    <rPh sb="487" eb="489">
      <t>ジョウショウ</t>
    </rPh>
    <rPh sb="500" eb="504">
      <t>ジンコウゲンショウ</t>
    </rPh>
    <rPh sb="505" eb="506">
      <t>トモナ</t>
    </rPh>
    <rPh sb="507" eb="509">
      <t>ケイカク</t>
    </rPh>
    <rPh sb="509" eb="511">
      <t>ハイスイ</t>
    </rPh>
    <rPh sb="511" eb="512">
      <t>リョウ</t>
    </rPh>
    <rPh sb="513" eb="515">
      <t>シュクショウ</t>
    </rPh>
    <rPh sb="516" eb="517">
      <t>オモ</t>
    </rPh>
    <rPh sb="518" eb="520">
      <t>ヨウイン</t>
    </rPh>
    <rPh sb="558" eb="560">
      <t>ジョウショウ</t>
    </rPh>
    <rPh sb="567" eb="569">
      <t>イゼン</t>
    </rPh>
    <phoneticPr fontId="4"/>
  </si>
  <si>
    <r>
      <rPr>
        <sz val="11"/>
        <rFont val="ＭＳ ゴシック"/>
        <family val="3"/>
        <charset val="128"/>
      </rPr>
      <t>　有形固定資産減価償却率は、資産の老朽化度合いを示しており、100％に近いほど保有資産が法定耐用年数に近づいている状態ですが、50.71％とＨ28年度から約5%上昇しており、老朽化が進行しています。
　管路経年化率は20.41%と前年度より若干上昇し、全国平均とさほど差はありませんが、Ｈ28年度から約7%上昇しており、更新の需要が年々高まっています。</t>
    </r>
    <r>
      <rPr>
        <sz val="11"/>
        <color theme="8" tint="-0.249977111117893"/>
        <rFont val="ＭＳ ゴシック"/>
        <family val="3"/>
        <charset val="128"/>
      </rPr>
      <t xml:space="preserve">
　</t>
    </r>
    <r>
      <rPr>
        <sz val="11"/>
        <rFont val="ＭＳ ゴシック"/>
        <family val="3"/>
        <charset val="128"/>
      </rPr>
      <t>それに対し、管路更新率は0.67%と前年度からは増加し、ほぼ全国平均程度となっているものの、他事業工事との兼合いもあり、今後も更新率をどれだけ上げていけるかが課題となっています。</t>
    </r>
    <rPh sb="181" eb="182">
      <t>タイ</t>
    </rPh>
    <rPh sb="196" eb="199">
      <t>ゼンネンド</t>
    </rPh>
    <rPh sb="202" eb="204">
      <t>ゾウカ</t>
    </rPh>
    <rPh sb="208" eb="210">
      <t>ゼンコク</t>
    </rPh>
    <rPh sb="210" eb="212">
      <t>ヘイキン</t>
    </rPh>
    <rPh sb="212" eb="214">
      <t>テイド</t>
    </rPh>
    <rPh sb="225" eb="227">
      <t>ジギョウ</t>
    </rPh>
    <rPh sb="238" eb="240">
      <t>コンゴ</t>
    </rPh>
    <rPh sb="241" eb="243">
      <t>コウシン</t>
    </rPh>
    <rPh sb="243" eb="244">
      <t>リツ</t>
    </rPh>
    <rPh sb="249" eb="250">
      <t>ア</t>
    </rPh>
    <rPh sb="257" eb="259">
      <t>カダイ</t>
    </rPh>
    <phoneticPr fontId="4"/>
  </si>
  <si>
    <t>　人口減少により給水収益の大きな増加が見込めない状況にある一方で、維持管理費等が今後さらに増加していくと考えられます。また、人件費や資材価格の上昇により工事費も増加してきています。
　常に安全で良質な水を安定して供給するために、漏水調査や漏水多発管の更新を進め有収率の向上に努めていくことはもとより、資産の更新・整備を計画的に推進し、経常費用の削減に努めるほか、企業債残高の削減を図るなど、限られた財源の重点的かつ効率的な配分により健全経営を目指していきます。</t>
    <rPh sb="62" eb="65">
      <t>ジンケンヒ</t>
    </rPh>
    <rPh sb="66" eb="70">
      <t>シザイカカク</t>
    </rPh>
    <rPh sb="71" eb="73">
      <t>ジョウショウ</t>
    </rPh>
    <rPh sb="76" eb="79">
      <t>コウジヒ</t>
    </rPh>
    <rPh sb="80" eb="8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</si>
</sst>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color theme="8" tint="-0.249977111117893"/>
      <name val="ＭＳ ゴシック"/>
      <family val="3"/>
      <charset val="128"/>
    </font>
    <font>
      <sz val="11"/>
      <color theme="8" tint="-0.249977111117893"/>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0.41</c:v>
                </c:pt>
                <c:pt idx="1">
                  <c:v>0.08</c:v>
                </c:pt>
                <c:pt idx="2">
                  <c:v>0.09</c:v>
                </c:pt>
                <c:pt idx="3">
                  <c:v>0.22</c:v>
                </c:pt>
                <c:pt idx="4">
                  <c:v>0.67</c:v>
                </c:pt>
              </c:numCache>
            </c:numRef>
          </c:val>
          <c:extLst>
            <c:ext xmlns:c16="http://schemas.microsoft.com/office/drawing/2014/chart" uri="{C3380CC4-5D6E-409C-BE32-E72D297353CC}">
              <c16:uniqueId val="{00000000-F62E-4B6C-B726-CA9C8E61DE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F62E-4B6C-B726-CA9C8E61DE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79.7</c:v>
                </c:pt>
                <c:pt idx="1">
                  <c:v>78.45</c:v>
                </c:pt>
                <c:pt idx="2">
                  <c:v>77.02</c:v>
                </c:pt>
                <c:pt idx="3">
                  <c:v>77.27</c:v>
                </c:pt>
                <c:pt idx="4">
                  <c:v>91.88</c:v>
                </c:pt>
              </c:numCache>
            </c:numRef>
          </c:val>
          <c:extLst>
            <c:ext xmlns:c16="http://schemas.microsoft.com/office/drawing/2014/chart" uri="{C3380CC4-5D6E-409C-BE32-E72D297353CC}">
              <c16:uniqueId val="{00000000-F79B-4F61-AEA7-B824FC9FD8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F79B-4F61-AEA7-B824FC9FD8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79.400000000000006</c:v>
                </c:pt>
                <c:pt idx="1">
                  <c:v>80.67</c:v>
                </c:pt>
                <c:pt idx="2">
                  <c:v>82.37</c:v>
                </c:pt>
                <c:pt idx="3">
                  <c:v>80.569999999999993</c:v>
                </c:pt>
                <c:pt idx="4">
                  <c:v>81.069999999999993</c:v>
                </c:pt>
              </c:numCache>
            </c:numRef>
          </c:val>
          <c:extLst>
            <c:ext xmlns:c16="http://schemas.microsoft.com/office/drawing/2014/chart" uri="{C3380CC4-5D6E-409C-BE32-E72D297353CC}">
              <c16:uniqueId val="{00000000-DEA4-4AE8-AAC6-6A17DB9371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DEA4-4AE8-AAC6-6A17DB9371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112.88</c:v>
                </c:pt>
                <c:pt idx="1">
                  <c:v>110.7</c:v>
                </c:pt>
                <c:pt idx="2">
                  <c:v>111.91</c:v>
                </c:pt>
                <c:pt idx="3">
                  <c:v>114.66</c:v>
                </c:pt>
                <c:pt idx="4">
                  <c:v>116.41</c:v>
                </c:pt>
              </c:numCache>
            </c:numRef>
          </c:val>
          <c:extLst>
            <c:ext xmlns:c16="http://schemas.microsoft.com/office/drawing/2014/chart" uri="{C3380CC4-5D6E-409C-BE32-E72D297353CC}">
              <c16:uniqueId val="{00000000-CBDE-4832-82B8-1095CE639D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CBDE-4832-82B8-1095CE639D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45.55</c:v>
                </c:pt>
                <c:pt idx="1">
                  <c:v>46.48</c:v>
                </c:pt>
                <c:pt idx="2">
                  <c:v>48.13</c:v>
                </c:pt>
                <c:pt idx="3">
                  <c:v>49.82</c:v>
                </c:pt>
                <c:pt idx="4">
                  <c:v>50.71</c:v>
                </c:pt>
              </c:numCache>
            </c:numRef>
          </c:val>
          <c:extLst>
            <c:ext xmlns:c16="http://schemas.microsoft.com/office/drawing/2014/chart" uri="{C3380CC4-5D6E-409C-BE32-E72D297353CC}">
              <c16:uniqueId val="{00000000-0E6F-4406-BB9F-E441F7FF1A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0E6F-4406-BB9F-E441F7FF1A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13.73</c:v>
                </c:pt>
                <c:pt idx="1">
                  <c:v>17.600000000000001</c:v>
                </c:pt>
                <c:pt idx="2">
                  <c:v>18.29</c:v>
                </c:pt>
                <c:pt idx="3">
                  <c:v>18.98</c:v>
                </c:pt>
                <c:pt idx="4">
                  <c:v>20.41</c:v>
                </c:pt>
              </c:numCache>
            </c:numRef>
          </c:val>
          <c:extLst>
            <c:ext xmlns:c16="http://schemas.microsoft.com/office/drawing/2014/chart" uri="{C3380CC4-5D6E-409C-BE32-E72D297353CC}">
              <c16:uniqueId val="{00000000-E66A-48E0-89BE-39EB02C59A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E66A-48E0-89BE-39EB02C59A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45-440F-89C0-F0A30E712A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A345-440F-89C0-F0A30E712A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253.24</c:v>
                </c:pt>
                <c:pt idx="1">
                  <c:v>202.37</c:v>
                </c:pt>
                <c:pt idx="2">
                  <c:v>225.58</c:v>
                </c:pt>
                <c:pt idx="3">
                  <c:v>253.39</c:v>
                </c:pt>
                <c:pt idx="4">
                  <c:v>209.56</c:v>
                </c:pt>
              </c:numCache>
            </c:numRef>
          </c:val>
          <c:extLst>
            <c:ext xmlns:c16="http://schemas.microsoft.com/office/drawing/2014/chart" uri="{C3380CC4-5D6E-409C-BE32-E72D297353CC}">
              <c16:uniqueId val="{00000000-4F57-4385-AE65-CE735F2965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4F57-4385-AE65-CE735F2965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334.9</c:v>
                </c:pt>
                <c:pt idx="1">
                  <c:v>305.08</c:v>
                </c:pt>
                <c:pt idx="2">
                  <c:v>284.10000000000002</c:v>
                </c:pt>
                <c:pt idx="3">
                  <c:v>261.52999999999997</c:v>
                </c:pt>
                <c:pt idx="4">
                  <c:v>232.48</c:v>
                </c:pt>
              </c:numCache>
            </c:numRef>
          </c:val>
          <c:extLst>
            <c:ext xmlns:c16="http://schemas.microsoft.com/office/drawing/2014/chart" uri="{C3380CC4-5D6E-409C-BE32-E72D297353CC}">
              <c16:uniqueId val="{00000000-6D95-4E61-97CF-69DE4DF4F0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6D95-4E61-97CF-69DE4DF4F0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97.69</c:v>
                </c:pt>
                <c:pt idx="1">
                  <c:v>96.7</c:v>
                </c:pt>
                <c:pt idx="2">
                  <c:v>96.95</c:v>
                </c:pt>
                <c:pt idx="3">
                  <c:v>99.59</c:v>
                </c:pt>
                <c:pt idx="4">
                  <c:v>101.13</c:v>
                </c:pt>
              </c:numCache>
            </c:numRef>
          </c:val>
          <c:extLst>
            <c:ext xmlns:c16="http://schemas.microsoft.com/office/drawing/2014/chart" uri="{C3380CC4-5D6E-409C-BE32-E72D297353CC}">
              <c16:uniqueId val="{00000000-4A41-49A6-AC56-1DAAE914F7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4A41-49A6-AC56-1DAAE914F7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179.49</c:v>
                </c:pt>
                <c:pt idx="1">
                  <c:v>190.79</c:v>
                </c:pt>
                <c:pt idx="2">
                  <c:v>190.68</c:v>
                </c:pt>
                <c:pt idx="3">
                  <c:v>186.09</c:v>
                </c:pt>
                <c:pt idx="4">
                  <c:v>182.3</c:v>
                </c:pt>
              </c:numCache>
            </c:numRef>
          </c:val>
          <c:extLst>
            <c:ext xmlns:c16="http://schemas.microsoft.com/office/drawing/2014/chart" uri="{C3380CC4-5D6E-409C-BE32-E72D297353CC}">
              <c16:uniqueId val="{00000000-ECCC-4309-84EB-F6980AB54B0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ECCC-4309-84EB-F6980AB54B0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栃木県　芳賀中部上水道企業団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77.59</v>
      </c>
      <c r="J10" s="53"/>
      <c r="K10" s="53"/>
      <c r="L10" s="53"/>
      <c r="M10" s="53"/>
      <c r="N10" s="53"/>
      <c r="O10" s="64"/>
      <c r="P10" s="54">
        <f>データ!$P$6</f>
        <v>91.89</v>
      </c>
      <c r="Q10" s="54"/>
      <c r="R10" s="54"/>
      <c r="S10" s="54"/>
      <c r="T10" s="54"/>
      <c r="U10" s="54"/>
      <c r="V10" s="54"/>
      <c r="W10" s="61">
        <f>データ!$Q$6</f>
        <v>3465</v>
      </c>
      <c r="X10" s="61"/>
      <c r="Y10" s="61"/>
      <c r="Z10" s="61"/>
      <c r="AA10" s="61"/>
      <c r="AB10" s="61"/>
      <c r="AC10" s="61"/>
      <c r="AD10" s="2"/>
      <c r="AE10" s="2"/>
      <c r="AF10" s="2"/>
      <c r="AG10" s="2"/>
      <c r="AH10" s="4"/>
      <c r="AI10" s="4"/>
      <c r="AJ10" s="4"/>
      <c r="AK10" s="4"/>
      <c r="AL10" s="61">
        <f>データ!$U$6</f>
        <v>45507</v>
      </c>
      <c r="AM10" s="61"/>
      <c r="AN10" s="61"/>
      <c r="AO10" s="61"/>
      <c r="AP10" s="61"/>
      <c r="AQ10" s="61"/>
      <c r="AR10" s="61"/>
      <c r="AS10" s="61"/>
      <c r="AT10" s="52">
        <f>データ!$V$6</f>
        <v>179.47</v>
      </c>
      <c r="AU10" s="53"/>
      <c r="AV10" s="53"/>
      <c r="AW10" s="53"/>
      <c r="AX10" s="53"/>
      <c r="AY10" s="53"/>
      <c r="AZ10" s="53"/>
      <c r="BA10" s="53"/>
      <c r="BB10" s="54">
        <f>データ!$W$6</f>
        <v>253.56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112</v>
      </c>
      <c r="BM47" s="91"/>
      <c r="BN47" s="91"/>
      <c r="BO47" s="91"/>
      <c r="BP47" s="91"/>
      <c r="BQ47" s="91"/>
      <c r="BR47" s="91"/>
      <c r="BS47" s="91"/>
      <c r="BT47" s="91"/>
      <c r="BU47" s="91"/>
      <c r="BV47" s="91"/>
      <c r="BW47" s="91"/>
      <c r="BX47" s="91"/>
      <c r="BY47" s="91"/>
      <c r="BZ47" s="9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0"/>
      <c r="BM60" s="91"/>
      <c r="BN60" s="91"/>
      <c r="BO60" s="91"/>
      <c r="BP60" s="91"/>
      <c r="BQ60" s="91"/>
      <c r="BR60" s="91"/>
      <c r="BS60" s="91"/>
      <c r="BT60" s="91"/>
      <c r="BU60" s="91"/>
      <c r="BV60" s="91"/>
      <c r="BW60" s="91"/>
      <c r="BX60" s="91"/>
      <c r="BY60" s="91"/>
      <c r="BZ60" s="92"/>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0"/>
      <c r="BM61" s="91"/>
      <c r="BN61" s="91"/>
      <c r="BO61" s="91"/>
      <c r="BP61" s="91"/>
      <c r="BQ61" s="91"/>
      <c r="BR61" s="91"/>
      <c r="BS61" s="91"/>
      <c r="BT61" s="91"/>
      <c r="BU61" s="91"/>
      <c r="BV61" s="91"/>
      <c r="BW61" s="91"/>
      <c r="BX61" s="91"/>
      <c r="BY61" s="91"/>
      <c r="BZ61" s="9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R3SKnhefSR7bsip7o1XdS0XQIoA0E03gIcVZvkFPI6re2Ml0oeS85j40z6Qhh6yu0lYgDFcNgEND+7jusiSvQ==" saltValue="anNaMx85ALFPfKRFJkDeZ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98329</v>
      </c>
      <c r="D6" s="34">
        <f t="shared" si="3"/>
        <v>46</v>
      </c>
      <c r="E6" s="34">
        <f t="shared" si="3"/>
        <v>1</v>
      </c>
      <c r="F6" s="34">
        <f t="shared" si="3"/>
        <v>0</v>
      </c>
      <c r="G6" s="34">
        <f t="shared" si="3"/>
        <v>1</v>
      </c>
      <c r="H6" s="34" t="str">
        <f t="shared" si="3"/>
        <v>栃木県　芳賀中部上水道企業団</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77.59</v>
      </c>
      <c r="P6" s="35">
        <f t="shared" si="3"/>
        <v>91.89</v>
      </c>
      <c r="Q6" s="35">
        <f t="shared" si="3"/>
        <v>3465</v>
      </c>
      <c r="R6" s="35" t="str">
        <f t="shared" si="3"/>
        <v>-</v>
      </c>
      <c r="S6" s="35" t="str">
        <f t="shared" si="3"/>
        <v>-</v>
      </c>
      <c r="T6" s="35" t="str">
        <f t="shared" si="3"/>
        <v>-</v>
      </c>
      <c r="U6" s="35">
        <f t="shared" si="3"/>
        <v>45507</v>
      </c>
      <c r="V6" s="35">
        <f t="shared" si="3"/>
        <v>179.47</v>
      </c>
      <c r="W6" s="35">
        <f t="shared" si="3"/>
        <v>253.56</v>
      </c>
      <c r="X6" s="36">
        <f>IF(X7="",NA(),X7)</f>
        <v>112.88</v>
      </c>
      <c r="Y6" s="36">
        <f t="shared" ref="Y6:AG6" si="4">IF(Y7="",NA(),Y7)</f>
        <v>110.7</v>
      </c>
      <c r="Z6" s="36">
        <f t="shared" si="4"/>
        <v>111.91</v>
      </c>
      <c r="AA6" s="36">
        <f t="shared" si="4"/>
        <v>114.66</v>
      </c>
      <c r="AB6" s="36">
        <f t="shared" si="4"/>
        <v>116.41</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253.24</v>
      </c>
      <c r="AU6" s="36">
        <f t="shared" ref="AU6:BC6" si="6">IF(AU7="",NA(),AU7)</f>
        <v>202.37</v>
      </c>
      <c r="AV6" s="36">
        <f t="shared" si="6"/>
        <v>225.58</v>
      </c>
      <c r="AW6" s="36">
        <f t="shared" si="6"/>
        <v>253.39</v>
      </c>
      <c r="AX6" s="36">
        <f t="shared" si="6"/>
        <v>209.56</v>
      </c>
      <c r="AY6" s="36">
        <f t="shared" si="6"/>
        <v>377.63</v>
      </c>
      <c r="AZ6" s="36">
        <f t="shared" si="6"/>
        <v>357.34</v>
      </c>
      <c r="BA6" s="36">
        <f t="shared" si="6"/>
        <v>366.03</v>
      </c>
      <c r="BB6" s="36">
        <f t="shared" si="6"/>
        <v>365.18</v>
      </c>
      <c r="BC6" s="36">
        <f t="shared" si="6"/>
        <v>327.77</v>
      </c>
      <c r="BD6" s="35" t="str">
        <f>IF(BD7="","",IF(BD7="-","【-】","【"&amp;SUBSTITUTE(TEXT(BD7,"#,##0.00"),"-","△")&amp;"】"))</f>
        <v>【260.31】</v>
      </c>
      <c r="BE6" s="36">
        <f>IF(BE7="",NA(),BE7)</f>
        <v>334.9</v>
      </c>
      <c r="BF6" s="36">
        <f t="shared" ref="BF6:BN6" si="7">IF(BF7="",NA(),BF7)</f>
        <v>305.08</v>
      </c>
      <c r="BG6" s="36">
        <f t="shared" si="7"/>
        <v>284.10000000000002</v>
      </c>
      <c r="BH6" s="36">
        <f t="shared" si="7"/>
        <v>261.52999999999997</v>
      </c>
      <c r="BI6" s="36">
        <f t="shared" si="7"/>
        <v>232.48</v>
      </c>
      <c r="BJ6" s="36">
        <f t="shared" si="7"/>
        <v>364.71</v>
      </c>
      <c r="BK6" s="36">
        <f t="shared" si="7"/>
        <v>373.69</v>
      </c>
      <c r="BL6" s="36">
        <f t="shared" si="7"/>
        <v>370.12</v>
      </c>
      <c r="BM6" s="36">
        <f t="shared" si="7"/>
        <v>371.65</v>
      </c>
      <c r="BN6" s="36">
        <f t="shared" si="7"/>
        <v>397.1</v>
      </c>
      <c r="BO6" s="35" t="str">
        <f>IF(BO7="","",IF(BO7="-","【-】","【"&amp;SUBSTITUTE(TEXT(BO7,"#,##0.00"),"-","△")&amp;"】"))</f>
        <v>【275.67】</v>
      </c>
      <c r="BP6" s="36">
        <f>IF(BP7="",NA(),BP7)</f>
        <v>97.69</v>
      </c>
      <c r="BQ6" s="36">
        <f t="shared" ref="BQ6:BY6" si="8">IF(BQ7="",NA(),BQ7)</f>
        <v>96.7</v>
      </c>
      <c r="BR6" s="36">
        <f t="shared" si="8"/>
        <v>96.95</v>
      </c>
      <c r="BS6" s="36">
        <f t="shared" si="8"/>
        <v>99.59</v>
      </c>
      <c r="BT6" s="36">
        <f t="shared" si="8"/>
        <v>101.13</v>
      </c>
      <c r="BU6" s="36">
        <f t="shared" si="8"/>
        <v>100.65</v>
      </c>
      <c r="BV6" s="36">
        <f t="shared" si="8"/>
        <v>99.87</v>
      </c>
      <c r="BW6" s="36">
        <f t="shared" si="8"/>
        <v>100.42</v>
      </c>
      <c r="BX6" s="36">
        <f t="shared" si="8"/>
        <v>98.77</v>
      </c>
      <c r="BY6" s="36">
        <f t="shared" si="8"/>
        <v>95.79</v>
      </c>
      <c r="BZ6" s="35" t="str">
        <f>IF(BZ7="","",IF(BZ7="-","【-】","【"&amp;SUBSTITUTE(TEXT(BZ7,"#,##0.00"),"-","△")&amp;"】"))</f>
        <v>【100.05】</v>
      </c>
      <c r="CA6" s="36">
        <f>IF(CA7="",NA(),CA7)</f>
        <v>179.49</v>
      </c>
      <c r="CB6" s="36">
        <f t="shared" ref="CB6:CJ6" si="9">IF(CB7="",NA(),CB7)</f>
        <v>190.79</v>
      </c>
      <c r="CC6" s="36">
        <f t="shared" si="9"/>
        <v>190.68</v>
      </c>
      <c r="CD6" s="36">
        <f t="shared" si="9"/>
        <v>186.09</v>
      </c>
      <c r="CE6" s="36">
        <f t="shared" si="9"/>
        <v>182.3</v>
      </c>
      <c r="CF6" s="36">
        <f t="shared" si="9"/>
        <v>170.19</v>
      </c>
      <c r="CG6" s="36">
        <f t="shared" si="9"/>
        <v>171.81</v>
      </c>
      <c r="CH6" s="36">
        <f t="shared" si="9"/>
        <v>171.67</v>
      </c>
      <c r="CI6" s="36">
        <f t="shared" si="9"/>
        <v>173.67</v>
      </c>
      <c r="CJ6" s="36">
        <f t="shared" si="9"/>
        <v>171.13</v>
      </c>
      <c r="CK6" s="35" t="str">
        <f>IF(CK7="","",IF(CK7="-","【-】","【"&amp;SUBSTITUTE(TEXT(CK7,"#,##0.00"),"-","△")&amp;"】"))</f>
        <v>【166.40】</v>
      </c>
      <c r="CL6" s="36">
        <f>IF(CL7="",NA(),CL7)</f>
        <v>79.7</v>
      </c>
      <c r="CM6" s="36">
        <f t="shared" ref="CM6:CU6" si="10">IF(CM7="",NA(),CM7)</f>
        <v>78.45</v>
      </c>
      <c r="CN6" s="36">
        <f t="shared" si="10"/>
        <v>77.02</v>
      </c>
      <c r="CO6" s="36">
        <f t="shared" si="10"/>
        <v>77.27</v>
      </c>
      <c r="CP6" s="36">
        <f t="shared" si="10"/>
        <v>91.88</v>
      </c>
      <c r="CQ6" s="36">
        <f t="shared" si="10"/>
        <v>59.01</v>
      </c>
      <c r="CR6" s="36">
        <f t="shared" si="10"/>
        <v>60.03</v>
      </c>
      <c r="CS6" s="36">
        <f t="shared" si="10"/>
        <v>59.74</v>
      </c>
      <c r="CT6" s="36">
        <f t="shared" si="10"/>
        <v>59.67</v>
      </c>
      <c r="CU6" s="36">
        <f t="shared" si="10"/>
        <v>60.12</v>
      </c>
      <c r="CV6" s="35" t="str">
        <f>IF(CV7="","",IF(CV7="-","【-】","【"&amp;SUBSTITUTE(TEXT(CV7,"#,##0.00"),"-","△")&amp;"】"))</f>
        <v>【60.69】</v>
      </c>
      <c r="CW6" s="36">
        <f>IF(CW7="",NA(),CW7)</f>
        <v>79.400000000000006</v>
      </c>
      <c r="CX6" s="36">
        <f t="shared" ref="CX6:DF6" si="11">IF(CX7="",NA(),CX7)</f>
        <v>80.67</v>
      </c>
      <c r="CY6" s="36">
        <f t="shared" si="11"/>
        <v>82.37</v>
      </c>
      <c r="CZ6" s="36">
        <f t="shared" si="11"/>
        <v>80.569999999999993</v>
      </c>
      <c r="DA6" s="36">
        <f t="shared" si="11"/>
        <v>81.069999999999993</v>
      </c>
      <c r="DB6" s="36">
        <f t="shared" si="11"/>
        <v>85.37</v>
      </c>
      <c r="DC6" s="36">
        <f t="shared" si="11"/>
        <v>84.81</v>
      </c>
      <c r="DD6" s="36">
        <f t="shared" si="11"/>
        <v>84.8</v>
      </c>
      <c r="DE6" s="36">
        <f t="shared" si="11"/>
        <v>84.6</v>
      </c>
      <c r="DF6" s="36">
        <f t="shared" si="11"/>
        <v>84.24</v>
      </c>
      <c r="DG6" s="35" t="str">
        <f>IF(DG7="","",IF(DG7="-","【-】","【"&amp;SUBSTITUTE(TEXT(DG7,"#,##0.00"),"-","△")&amp;"】"))</f>
        <v>【89.82】</v>
      </c>
      <c r="DH6" s="36">
        <f>IF(DH7="",NA(),DH7)</f>
        <v>45.55</v>
      </c>
      <c r="DI6" s="36">
        <f t="shared" ref="DI6:DQ6" si="12">IF(DI7="",NA(),DI7)</f>
        <v>46.48</v>
      </c>
      <c r="DJ6" s="36">
        <f t="shared" si="12"/>
        <v>48.13</v>
      </c>
      <c r="DK6" s="36">
        <f t="shared" si="12"/>
        <v>49.82</v>
      </c>
      <c r="DL6" s="36">
        <f t="shared" si="12"/>
        <v>50.71</v>
      </c>
      <c r="DM6" s="36">
        <f t="shared" si="12"/>
        <v>46.9</v>
      </c>
      <c r="DN6" s="36">
        <f t="shared" si="12"/>
        <v>47.28</v>
      </c>
      <c r="DO6" s="36">
        <f t="shared" si="12"/>
        <v>47.66</v>
      </c>
      <c r="DP6" s="36">
        <f t="shared" si="12"/>
        <v>48.17</v>
      </c>
      <c r="DQ6" s="36">
        <f t="shared" si="12"/>
        <v>48.83</v>
      </c>
      <c r="DR6" s="35" t="str">
        <f>IF(DR7="","",IF(DR7="-","【-】","【"&amp;SUBSTITUTE(TEXT(DR7,"#,##0.00"),"-","△")&amp;"】"))</f>
        <v>【50.19】</v>
      </c>
      <c r="DS6" s="36">
        <f>IF(DS7="",NA(),DS7)</f>
        <v>13.73</v>
      </c>
      <c r="DT6" s="36">
        <f t="shared" ref="DT6:EB6" si="13">IF(DT7="",NA(),DT7)</f>
        <v>17.600000000000001</v>
      </c>
      <c r="DU6" s="36">
        <f t="shared" si="13"/>
        <v>18.29</v>
      </c>
      <c r="DV6" s="36">
        <f t="shared" si="13"/>
        <v>18.98</v>
      </c>
      <c r="DW6" s="36">
        <f t="shared" si="13"/>
        <v>20.41</v>
      </c>
      <c r="DX6" s="36">
        <f t="shared" si="13"/>
        <v>12.03</v>
      </c>
      <c r="DY6" s="36">
        <f t="shared" si="13"/>
        <v>12.19</v>
      </c>
      <c r="DZ6" s="36">
        <f t="shared" si="13"/>
        <v>15.1</v>
      </c>
      <c r="EA6" s="36">
        <f t="shared" si="13"/>
        <v>17.12</v>
      </c>
      <c r="EB6" s="36">
        <f t="shared" si="13"/>
        <v>18.18</v>
      </c>
      <c r="EC6" s="35" t="str">
        <f>IF(EC7="","",IF(EC7="-","【-】","【"&amp;SUBSTITUTE(TEXT(EC7,"#,##0.00"),"-","△")&amp;"】"))</f>
        <v>【20.63】</v>
      </c>
      <c r="ED6" s="36">
        <f>IF(ED7="",NA(),ED7)</f>
        <v>0.41</v>
      </c>
      <c r="EE6" s="36">
        <f t="shared" ref="EE6:EM6" si="14">IF(EE7="",NA(),EE7)</f>
        <v>0.08</v>
      </c>
      <c r="EF6" s="36">
        <f t="shared" si="14"/>
        <v>0.09</v>
      </c>
      <c r="EG6" s="36">
        <f t="shared" si="14"/>
        <v>0.22</v>
      </c>
      <c r="EH6" s="36">
        <f t="shared" si="14"/>
        <v>0.67</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98329</v>
      </c>
      <c r="D7" s="38">
        <v>46</v>
      </c>
      <c r="E7" s="38">
        <v>1</v>
      </c>
      <c r="F7" s="38">
        <v>0</v>
      </c>
      <c r="G7" s="38">
        <v>1</v>
      </c>
      <c r="H7" s="38" t="s">
        <v>93</v>
      </c>
      <c r="I7" s="38" t="s">
        <v>94</v>
      </c>
      <c r="J7" s="38" t="s">
        <v>95</v>
      </c>
      <c r="K7" s="38" t="s">
        <v>96</v>
      </c>
      <c r="L7" s="38" t="s">
        <v>97</v>
      </c>
      <c r="M7" s="38" t="s">
        <v>98</v>
      </c>
      <c r="N7" s="39" t="s">
        <v>99</v>
      </c>
      <c r="O7" s="39">
        <v>77.59</v>
      </c>
      <c r="P7" s="39">
        <v>91.89</v>
      </c>
      <c r="Q7" s="39">
        <v>3465</v>
      </c>
      <c r="R7" s="39" t="s">
        <v>99</v>
      </c>
      <c r="S7" s="39" t="s">
        <v>99</v>
      </c>
      <c r="T7" s="39" t="s">
        <v>99</v>
      </c>
      <c r="U7" s="39">
        <v>45507</v>
      </c>
      <c r="V7" s="39">
        <v>179.47</v>
      </c>
      <c r="W7" s="39">
        <v>253.56</v>
      </c>
      <c r="X7" s="39">
        <v>112.88</v>
      </c>
      <c r="Y7" s="39">
        <v>110.7</v>
      </c>
      <c r="Z7" s="39">
        <v>111.91</v>
      </c>
      <c r="AA7" s="39">
        <v>114.66</v>
      </c>
      <c r="AB7" s="39">
        <v>116.41</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253.24</v>
      </c>
      <c r="AU7" s="39">
        <v>202.37</v>
      </c>
      <c r="AV7" s="39">
        <v>225.58</v>
      </c>
      <c r="AW7" s="39">
        <v>253.39</v>
      </c>
      <c r="AX7" s="39">
        <v>209.56</v>
      </c>
      <c r="AY7" s="39">
        <v>377.63</v>
      </c>
      <c r="AZ7" s="39">
        <v>357.34</v>
      </c>
      <c r="BA7" s="39">
        <v>366.03</v>
      </c>
      <c r="BB7" s="39">
        <v>365.18</v>
      </c>
      <c r="BC7" s="39">
        <v>327.77</v>
      </c>
      <c r="BD7" s="39">
        <v>260.31</v>
      </c>
      <c r="BE7" s="39">
        <v>334.9</v>
      </c>
      <c r="BF7" s="39">
        <v>305.08</v>
      </c>
      <c r="BG7" s="39">
        <v>284.10000000000002</v>
      </c>
      <c r="BH7" s="39">
        <v>261.52999999999997</v>
      </c>
      <c r="BI7" s="39">
        <v>232.48</v>
      </c>
      <c r="BJ7" s="39">
        <v>364.71</v>
      </c>
      <c r="BK7" s="39">
        <v>373.69</v>
      </c>
      <c r="BL7" s="39">
        <v>370.12</v>
      </c>
      <c r="BM7" s="39">
        <v>371.65</v>
      </c>
      <c r="BN7" s="39">
        <v>397.1</v>
      </c>
      <c r="BO7" s="39">
        <v>275.67</v>
      </c>
      <c r="BP7" s="39">
        <v>97.69</v>
      </c>
      <c r="BQ7" s="39">
        <v>96.7</v>
      </c>
      <c r="BR7" s="39">
        <v>96.95</v>
      </c>
      <c r="BS7" s="39">
        <v>99.59</v>
      </c>
      <c r="BT7" s="39">
        <v>101.13</v>
      </c>
      <c r="BU7" s="39">
        <v>100.65</v>
      </c>
      <c r="BV7" s="39">
        <v>99.87</v>
      </c>
      <c r="BW7" s="39">
        <v>100.42</v>
      </c>
      <c r="BX7" s="39">
        <v>98.77</v>
      </c>
      <c r="BY7" s="39">
        <v>95.79</v>
      </c>
      <c r="BZ7" s="39">
        <v>100.05</v>
      </c>
      <c r="CA7" s="39">
        <v>179.49</v>
      </c>
      <c r="CB7" s="39">
        <v>190.79</v>
      </c>
      <c r="CC7" s="39">
        <v>190.68</v>
      </c>
      <c r="CD7" s="39">
        <v>186.09</v>
      </c>
      <c r="CE7" s="39">
        <v>182.3</v>
      </c>
      <c r="CF7" s="39">
        <v>170.19</v>
      </c>
      <c r="CG7" s="39">
        <v>171.81</v>
      </c>
      <c r="CH7" s="39">
        <v>171.67</v>
      </c>
      <c r="CI7" s="39">
        <v>173.67</v>
      </c>
      <c r="CJ7" s="39">
        <v>171.13</v>
      </c>
      <c r="CK7" s="39">
        <v>166.4</v>
      </c>
      <c r="CL7" s="39">
        <v>79.7</v>
      </c>
      <c r="CM7" s="39">
        <v>78.45</v>
      </c>
      <c r="CN7" s="39">
        <v>77.02</v>
      </c>
      <c r="CO7" s="39">
        <v>77.27</v>
      </c>
      <c r="CP7" s="39">
        <v>91.88</v>
      </c>
      <c r="CQ7" s="39">
        <v>59.01</v>
      </c>
      <c r="CR7" s="39">
        <v>60.03</v>
      </c>
      <c r="CS7" s="39">
        <v>59.74</v>
      </c>
      <c r="CT7" s="39">
        <v>59.67</v>
      </c>
      <c r="CU7" s="39">
        <v>60.12</v>
      </c>
      <c r="CV7" s="39">
        <v>60.69</v>
      </c>
      <c r="CW7" s="39">
        <v>79.400000000000006</v>
      </c>
      <c r="CX7" s="39">
        <v>80.67</v>
      </c>
      <c r="CY7" s="39">
        <v>82.37</v>
      </c>
      <c r="CZ7" s="39">
        <v>80.569999999999993</v>
      </c>
      <c r="DA7" s="39">
        <v>81.069999999999993</v>
      </c>
      <c r="DB7" s="39">
        <v>85.37</v>
      </c>
      <c r="DC7" s="39">
        <v>84.81</v>
      </c>
      <c r="DD7" s="39">
        <v>84.8</v>
      </c>
      <c r="DE7" s="39">
        <v>84.6</v>
      </c>
      <c r="DF7" s="39">
        <v>84.24</v>
      </c>
      <c r="DG7" s="39">
        <v>89.82</v>
      </c>
      <c r="DH7" s="39">
        <v>45.55</v>
      </c>
      <c r="DI7" s="39">
        <v>46.48</v>
      </c>
      <c r="DJ7" s="39">
        <v>48.13</v>
      </c>
      <c r="DK7" s="39">
        <v>49.82</v>
      </c>
      <c r="DL7" s="39">
        <v>50.71</v>
      </c>
      <c r="DM7" s="39">
        <v>46.9</v>
      </c>
      <c r="DN7" s="39">
        <v>47.28</v>
      </c>
      <c r="DO7" s="39">
        <v>47.66</v>
      </c>
      <c r="DP7" s="39">
        <v>48.17</v>
      </c>
      <c r="DQ7" s="39">
        <v>48.83</v>
      </c>
      <c r="DR7" s="39">
        <v>50.19</v>
      </c>
      <c r="DS7" s="39">
        <v>13.73</v>
      </c>
      <c r="DT7" s="39">
        <v>17.600000000000001</v>
      </c>
      <c r="DU7" s="39">
        <v>18.29</v>
      </c>
      <c r="DV7" s="39">
        <v>18.98</v>
      </c>
      <c r="DW7" s="39">
        <v>20.41</v>
      </c>
      <c r="DX7" s="39">
        <v>12.03</v>
      </c>
      <c r="DY7" s="39">
        <v>12.19</v>
      </c>
      <c r="DZ7" s="39">
        <v>15.1</v>
      </c>
      <c r="EA7" s="39">
        <v>17.12</v>
      </c>
      <c r="EB7" s="39">
        <v>18.18</v>
      </c>
      <c r="EC7" s="39">
        <v>20.63</v>
      </c>
      <c r="ED7" s="39">
        <v>0.41</v>
      </c>
      <c r="EE7" s="39">
        <v>0.08</v>
      </c>
      <c r="EF7" s="39">
        <v>0.09</v>
      </c>
      <c r="EG7" s="39">
        <v>0.22</v>
      </c>
      <c r="EH7" s="39">
        <v>0.67</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手塚 宏司</cp:lastModifiedBy>
  <cp:lastPrinted>2022-01-19T07:14:34Z</cp:lastPrinted>
  <dcterms:created xsi:type="dcterms:W3CDTF">2021-12-03T06:45:52Z</dcterms:created>
  <dcterms:modified xsi:type="dcterms:W3CDTF">2022-01-19T07:16:01Z</dcterms:modified>
  <cp:category/>
</cp:coreProperties>
</file>